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450" yWindow="0" windowWidth="9990" windowHeight="7155"/>
  </bookViews>
  <sheets>
    <sheet name="GV" sheetId="6" r:id="rId1"/>
  </sheets>
  <calcPr calcId="144525"/>
</workbook>
</file>

<file path=xl/calcChain.xml><?xml version="1.0" encoding="utf-8"?>
<calcChain xmlns="http://schemas.openxmlformats.org/spreadsheetml/2006/main">
  <c r="L17" i="6" l="1"/>
  <c r="M17" i="6" s="1"/>
  <c r="K17" i="6"/>
  <c r="L16" i="6"/>
  <c r="K16" i="6"/>
  <c r="L15" i="6"/>
  <c r="K15" i="6"/>
  <c r="L14" i="6"/>
  <c r="K14" i="6"/>
  <c r="L13" i="6"/>
  <c r="K13" i="6"/>
  <c r="L12" i="6"/>
  <c r="K12" i="6"/>
  <c r="AA11" i="6"/>
  <c r="Z11" i="6"/>
  <c r="L11" i="6"/>
  <c r="K11" i="6"/>
  <c r="L10" i="6"/>
  <c r="K10" i="6"/>
  <c r="M10" i="6" s="1"/>
  <c r="M16" i="6" l="1"/>
  <c r="M15" i="6"/>
  <c r="M14" i="6"/>
  <c r="M11" i="6"/>
  <c r="M12" i="6"/>
  <c r="M13" i="6"/>
  <c r="P11" i="6" l="1"/>
  <c r="Y11" i="6" s="1"/>
  <c r="AC11" i="6" l="1"/>
</calcChain>
</file>

<file path=xl/sharedStrings.xml><?xml version="1.0" encoding="utf-8"?>
<sst xmlns="http://schemas.openxmlformats.org/spreadsheetml/2006/main" count="73" uniqueCount="70">
  <si>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</si>
  <si>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</si>
  <si>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</si>
  <si>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</si>
  <si>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</si>
  <si>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</si>
  <si>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</si>
  <si>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</si>
  <si>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</si>
  <si>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</si>
  <si>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</si>
  <si>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</si>
  <si>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</si>
  <si>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</si>
  <si>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</si>
  <si>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</si>
  <si>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</si>
  <si>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</si>
  <si>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</si>
  <si>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</si>
  <si>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(1)</t>
  </si>
  <si>
    <t>(2)</t>
  </si>
  <si>
    <t>(3)</t>
  </si>
  <si>
    <t>(4)</t>
  </si>
  <si>
    <t>(5)</t>
  </si>
  <si>
    <t>(6)</t>
  </si>
  <si>
    <t>(7)</t>
  </si>
  <si>
    <t>(11)</t>
  </si>
  <si>
    <t>(12)</t>
  </si>
  <si>
    <t>(13)</t>
  </si>
  <si>
    <t>(14)</t>
  </si>
  <si>
    <t>(15)</t>
  </si>
  <si>
    <t>(16)</t>
  </si>
  <si>
    <t>(17)</t>
  </si>
  <si>
    <t>(18)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</si>
  <si>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</si>
  <si>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</si>
  <si>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</si>
  <si>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</si>
  <si>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</si>
  <si>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</si>
  <si>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</si>
  <si>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</si>
  <si>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</si>
  <si>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</si>
  <si>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</si>
  <si>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</si>
  <si>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</si>
  <si>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</si>
  <si>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</si>
  <si>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</si>
  <si>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</si>
  <si>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</si>
  <si>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</si>
  <si>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 xml:space="preserve">          KHOA : CÔNG NGHỆ THÔNG TIN                                                        </t>
  </si>
  <si>
    <t>MÃ LỚP
HP</t>
  </si>
  <si>
    <t>BẢNG TÍNH KHỐI LƯỢNG CÔNG VIỆC CỦA GIẢNG VIÊN TRONG NĂM HỌC 2018 - 2019</t>
  </si>
  <si>
    <t>Chi</t>
  </si>
  <si>
    <t>Hồ Ngọc</t>
  </si>
  <si>
    <t>Nghệ thuật chữ</t>
  </si>
  <si>
    <t>18T4-TKĐ1</t>
  </si>
  <si>
    <t>Photoshop</t>
  </si>
  <si>
    <t>17T4-THU1</t>
  </si>
  <si>
    <t>Thiết kế đồ họa với Corel Draw </t>
  </si>
  <si>
    <t>Quay phim - chụp ảnh KTS </t>
  </si>
  <si>
    <t>Tin học</t>
  </si>
  <si>
    <t>Tin học </t>
  </si>
  <si>
    <t>17T4-CNÔ4</t>
  </si>
  <si>
    <t>17T4-CNÔ1</t>
  </si>
  <si>
    <t>18C1-TKĐ1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</si>
</sst>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5" x14ac:knownFonts="1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1"/>
      <name val="Times New Roman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sz val="9"/>
      <name val="Times New Roman"/>
    </font>
    <font>
      <b/>
      <sz val="10"/>
      <color rgb="FFFF0000"/>
      <name val="Times New Roman"/>
    </font>
    <font>
      <sz val="11"/>
      <color rgb="FFFF0000"/>
      <name val="Times New Roman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b/>
      <sz val="9"/>
      <color rgb="FF222222"/>
      <name val="Arial"/>
      <family val="2"/>
      <charset val="163"/>
    </font>
    <font>
      <sz val="9"/>
      <color rgb="FF222222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2" fillId="0" borderId="1"/>
  </cellStyleXfs>
  <cellXfs count="99">
    <xf numFmtId="0" fontId="0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0" borderId="0" xfId="0" applyNumberFormat="1" applyFont="1" applyAlignment="1"/>
    <xf numFmtId="164" fontId="5" fillId="0" borderId="0" xfId="0" applyNumberFormat="1" applyFont="1" applyAlignment="1"/>
    <xf numFmtId="49" fontId="10" fillId="0" borderId="14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7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165" fontId="10" fillId="0" borderId="2" xfId="0" applyNumberFormat="1" applyFont="1" applyBorder="1" applyAlignment="1">
      <alignment horizontal="center" vertical="center" wrapText="1"/>
    </xf>
    <xf numFmtId="165" fontId="10" fillId="2" borderId="17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/>
    </xf>
    <xf numFmtId="164" fontId="13" fillId="3" borderId="0" xfId="0" applyNumberFormat="1" applyFont="1" applyFill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" fillId="0" borderId="0" xfId="0" applyFont="1" applyAlignment="1"/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164" fontId="20" fillId="2" borderId="17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9" fontId="10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Alignment="1"/>
    <xf numFmtId="0" fontId="9" fillId="0" borderId="6" xfId="0" applyFont="1" applyBorder="1"/>
    <xf numFmtId="0" fontId="9" fillId="0" borderId="5" xfId="0" applyFont="1" applyBorder="1"/>
    <xf numFmtId="0" fontId="9" fillId="0" borderId="12" xfId="0" applyFont="1" applyBorder="1"/>
    <xf numFmtId="0" fontId="9" fillId="0" borderId="13" xfId="0" applyFont="1" applyBorder="1"/>
    <xf numFmtId="164" fontId="8" fillId="0" borderId="3" xfId="0" applyNumberFormat="1" applyFont="1" applyBorder="1" applyAlignment="1">
      <alignment horizontal="center" vertical="center" wrapText="1"/>
    </xf>
    <xf numFmtId="0" fontId="9" fillId="0" borderId="9" xfId="0" applyFont="1" applyBorder="1"/>
    <xf numFmtId="0" fontId="9" fillId="0" borderId="14" xfId="0" applyFont="1" applyBorder="1"/>
    <xf numFmtId="0" fontId="8" fillId="0" borderId="4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8" fillId="0" borderId="3" xfId="0" applyFont="1" applyBorder="1" applyAlignment="1">
      <alignment horizontal="center" vertical="center"/>
    </xf>
    <xf numFmtId="0" fontId="9" fillId="0" borderId="7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164" fontId="11" fillId="3" borderId="3" xfId="0" applyNumberFormat="1" applyFont="1" applyFill="1" applyBorder="1" applyAlignment="1">
      <alignment horizontal="center" vertical="center"/>
    </xf>
    <xf numFmtId="164" fontId="12" fillId="3" borderId="3" xfId="0" applyNumberFormat="1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0" fontId="9" fillId="0" borderId="16" xfId="0" applyFont="1" applyBorder="1"/>
    <xf numFmtId="164" fontId="18" fillId="3" borderId="3" xfId="0" applyNumberFormat="1" applyFont="1" applyFill="1" applyBorder="1" applyAlignment="1">
      <alignment horizontal="center" vertical="center"/>
    </xf>
    <xf numFmtId="164" fontId="18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  <xf numFmtId="164" fontId="11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/>
    </xf>
    <xf numFmtId="164" fontId="20" fillId="2" borderId="18" xfId="0" applyNumberFormat="1" applyFont="1" applyFill="1" applyBorder="1" applyAlignment="1">
      <alignment horizontal="center" vertical="center" wrapText="1"/>
    </xf>
    <xf numFmtId="0" fontId="17" fillId="0" borderId="19" xfId="0" applyFont="1" applyBorder="1"/>
    <xf numFmtId="164" fontId="8" fillId="0" borderId="15" xfId="0" applyNumberFormat="1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49" fontId="10" fillId="0" borderId="20" xfId="0" applyNumberFormat="1" applyFont="1" applyBorder="1" applyAlignment="1">
      <alignment horizontal="left" vertical="center"/>
    </xf>
    <xf numFmtId="49" fontId="10" fillId="0" borderId="20" xfId="0" applyNumberFormat="1" applyFont="1" applyBorder="1" applyAlignment="1">
      <alignment horizontal="center" vertical="center"/>
    </xf>
    <xf numFmtId="0" fontId="23" fillId="0" borderId="20" xfId="0" applyFont="1" applyBorder="1" applyAlignment="1"/>
    <xf numFmtId="0" fontId="24" fillId="0" borderId="20" xfId="0" applyFont="1" applyBorder="1" applyAlignment="1"/>
    <xf numFmtId="0" fontId="10" fillId="0" borderId="20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9" fillId="0" borderId="21" xfId="0" applyFont="1" applyBorder="1"/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/>
    </xf>
    <xf numFmtId="165" fontId="10" fillId="0" borderId="25" xfId="0" applyNumberFormat="1" applyFont="1" applyBorder="1" applyAlignment="1">
      <alignment horizontal="center" vertical="center" wrapText="1"/>
    </xf>
    <xf numFmtId="164" fontId="10" fillId="0" borderId="25" xfId="0" applyNumberFormat="1" applyFont="1" applyBorder="1" applyAlignment="1">
      <alignment horizontal="center" vertical="center"/>
    </xf>
    <xf numFmtId="165" fontId="10" fillId="2" borderId="26" xfId="0" applyNumberFormat="1" applyFont="1" applyFill="1" applyBorder="1" applyAlignment="1">
      <alignment horizontal="center" vertical="center" wrapText="1"/>
    </xf>
    <xf numFmtId="164" fontId="11" fillId="0" borderId="25" xfId="0" applyNumberFormat="1" applyFont="1" applyBorder="1" applyAlignment="1">
      <alignment horizontal="center" vertical="center"/>
    </xf>
    <xf numFmtId="164" fontId="16" fillId="3" borderId="25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9744" y="750509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91443" y="752623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"/>
  <sheetViews>
    <sheetView tabSelected="1" zoomScale="70" zoomScaleNormal="70" workbookViewId="0">
      <selection activeCell="Q21" sqref="Q21"/>
    </sheetView>
  </sheetViews>
  <sheetFormatPr defaultColWidth="11.25" defaultRowHeight="15" customHeight="1" x14ac:dyDescent="0.25"/>
  <cols>
    <col min="1" max="1" width="3.625" style="35" customWidth="1"/>
    <col min="2" max="2" width="9.125" style="35" customWidth="1"/>
    <col min="3" max="3" width="7.625" style="35" customWidth="1"/>
    <col min="4" max="4" width="12.75" style="35" customWidth="1"/>
    <col min="5" max="5" width="32.125" style="35" customWidth="1"/>
    <col min="6" max="6" width="13.5" style="35" customWidth="1"/>
    <col min="7" max="7" width="5.625" style="35" customWidth="1"/>
    <col min="8" max="8" width="6.125" style="35" customWidth="1"/>
    <col min="9" max="9" width="6.75" style="35" customWidth="1"/>
    <col min="10" max="10" width="7" style="35" customWidth="1"/>
    <col min="11" max="11" width="7.375" style="35" customWidth="1"/>
    <col min="12" max="12" width="5.375" style="35" customWidth="1"/>
    <col min="13" max="13" width="8.25" style="35" customWidth="1"/>
    <col min="14" max="14" width="6.125" style="35" customWidth="1"/>
    <col min="15" max="15" width="6.5" style="35" customWidth="1"/>
    <col min="16" max="16" width="8.5" style="35" customWidth="1"/>
    <col min="17" max="17" width="8.75" style="35" customWidth="1"/>
    <col min="18" max="18" width="7.625" style="35" customWidth="1"/>
    <col min="19" max="19" width="8.25" style="35" customWidth="1"/>
    <col min="20" max="20" width="9.625" style="35" customWidth="1"/>
    <col min="21" max="21" width="8.25" style="35" customWidth="1"/>
    <col min="22" max="22" width="9.125" style="35" customWidth="1"/>
    <col min="23" max="23" width="8.375" style="35" customWidth="1"/>
    <col min="24" max="24" width="9" style="35" customWidth="1"/>
    <col min="25" max="26" width="8.5" style="35" customWidth="1"/>
    <col min="27" max="27" width="8.125" style="35" customWidth="1"/>
    <col min="28" max="28" width="7.25" style="35" customWidth="1"/>
    <col min="29" max="30" width="9.625" style="35" customWidth="1"/>
    <col min="31" max="16384" width="11.25" style="35"/>
  </cols>
  <sheetData>
    <row r="1" spans="1:30" ht="16.5" customHeight="1" x14ac:dyDescent="0.25">
      <c r="A1" s="31"/>
      <c r="B1" s="31"/>
      <c r="C1" s="31"/>
      <c r="D1" s="12"/>
      <c r="E1" s="31"/>
      <c r="F1" s="37"/>
      <c r="G1" s="3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31"/>
      <c r="AB1" s="2" t="s">
        <v>35</v>
      </c>
      <c r="AC1" s="31"/>
      <c r="AD1" s="31"/>
    </row>
    <row r="2" spans="1:30" ht="19.5" customHeight="1" x14ac:dyDescent="0.25">
      <c r="A2" s="54" t="s">
        <v>0</v>
      </c>
      <c r="B2" s="40"/>
      <c r="C2" s="40"/>
      <c r="D2" s="40"/>
      <c r="E2" s="40"/>
      <c r="F2" s="40"/>
      <c r="G2" s="5"/>
      <c r="H2" s="9"/>
      <c r="I2" s="9"/>
      <c r="J2" s="9"/>
      <c r="K2" s="9"/>
      <c r="L2" s="9"/>
      <c r="M2" s="9"/>
      <c r="N2" s="9"/>
      <c r="O2" s="1"/>
      <c r="P2" s="1"/>
      <c r="Q2" s="1"/>
      <c r="R2" s="1"/>
      <c r="S2" s="1"/>
      <c r="T2" s="1"/>
      <c r="U2" s="1"/>
      <c r="V2" s="56" t="s">
        <v>1</v>
      </c>
      <c r="W2" s="40"/>
      <c r="X2" s="40"/>
      <c r="Y2" s="40"/>
      <c r="Z2" s="40"/>
      <c r="AA2" s="40"/>
      <c r="AB2" s="40"/>
      <c r="AC2" s="40"/>
      <c r="AD2" s="39"/>
    </row>
    <row r="3" spans="1:30" ht="23.25" customHeight="1" x14ac:dyDescent="0.25">
      <c r="A3" s="53" t="s">
        <v>2</v>
      </c>
      <c r="B3" s="40"/>
      <c r="C3" s="40"/>
      <c r="D3" s="40"/>
      <c r="E3" s="40"/>
      <c r="F3" s="40"/>
      <c r="G3" s="13"/>
      <c r="H3" s="8"/>
      <c r="I3" s="8"/>
      <c r="J3" s="8"/>
      <c r="K3" s="8"/>
      <c r="L3" s="8"/>
      <c r="M3" s="8"/>
      <c r="N3" s="8"/>
      <c r="O3" s="3"/>
      <c r="P3" s="1"/>
      <c r="Q3" s="1"/>
      <c r="R3" s="1"/>
      <c r="S3" s="1"/>
      <c r="T3" s="1"/>
      <c r="U3" s="1"/>
      <c r="V3" s="55" t="s">
        <v>3</v>
      </c>
      <c r="W3" s="40"/>
      <c r="X3" s="40"/>
      <c r="Y3" s="40"/>
      <c r="Z3" s="40"/>
      <c r="AA3" s="40"/>
      <c r="AB3" s="40"/>
      <c r="AC3" s="40"/>
      <c r="AD3" s="38"/>
    </row>
    <row r="4" spans="1:30" ht="39" customHeight="1" x14ac:dyDescent="0.3">
      <c r="A4" s="57" t="s">
        <v>56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4"/>
    </row>
    <row r="5" spans="1:30" ht="26.25" customHeight="1" x14ac:dyDescent="0.3">
      <c r="A5" s="59" t="s">
        <v>54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4"/>
    </row>
    <row r="6" spans="1:30" ht="20.25" customHeight="1" x14ac:dyDescent="0.35">
      <c r="A6" s="5"/>
      <c r="B6" s="5"/>
      <c r="C6" s="5"/>
      <c r="D6" s="14"/>
      <c r="E6" s="5"/>
      <c r="F6" s="15"/>
      <c r="G6" s="5"/>
      <c r="H6" s="6"/>
      <c r="I6" s="6"/>
      <c r="J6" s="6"/>
      <c r="K6" s="6"/>
      <c r="L6" s="6"/>
      <c r="M6" s="6"/>
      <c r="N6" s="7"/>
      <c r="O6" s="8"/>
      <c r="P6" s="8"/>
      <c r="Q6" s="8"/>
      <c r="R6" s="8"/>
      <c r="S6" s="8"/>
      <c r="T6" s="9"/>
      <c r="U6" s="9"/>
      <c r="V6" s="8"/>
      <c r="W6" s="8"/>
      <c r="X6" s="8"/>
      <c r="Y6" s="8"/>
      <c r="Z6" s="8"/>
      <c r="AA6" s="8"/>
      <c r="AB6" s="8"/>
      <c r="AC6" s="5"/>
      <c r="AD6" s="5"/>
    </row>
    <row r="7" spans="1:30" ht="23.25" customHeight="1" x14ac:dyDescent="0.25">
      <c r="A7" s="51" t="s">
        <v>4</v>
      </c>
      <c r="B7" s="48" t="s">
        <v>5</v>
      </c>
      <c r="C7" s="42"/>
      <c r="D7" s="78" t="s">
        <v>55</v>
      </c>
      <c r="E7" s="51" t="s">
        <v>36</v>
      </c>
      <c r="F7" s="51" t="s">
        <v>37</v>
      </c>
      <c r="G7" s="72" t="s">
        <v>38</v>
      </c>
      <c r="H7" s="74" t="s">
        <v>6</v>
      </c>
      <c r="I7" s="41"/>
      <c r="J7" s="41"/>
      <c r="K7" s="41"/>
      <c r="L7" s="41"/>
      <c r="M7" s="41"/>
      <c r="N7" s="41"/>
      <c r="O7" s="41"/>
      <c r="P7" s="41"/>
      <c r="Q7" s="41"/>
      <c r="R7" s="52"/>
      <c r="S7" s="70" t="s">
        <v>39</v>
      </c>
      <c r="T7" s="45" t="s">
        <v>40</v>
      </c>
      <c r="U7" s="70" t="s">
        <v>41</v>
      </c>
      <c r="V7" s="45" t="s">
        <v>7</v>
      </c>
      <c r="W7" s="70" t="s">
        <v>42</v>
      </c>
      <c r="X7" s="68" t="s">
        <v>8</v>
      </c>
      <c r="Y7" s="68" t="s">
        <v>9</v>
      </c>
      <c r="Z7" s="68" t="s">
        <v>10</v>
      </c>
      <c r="AA7" s="68" t="s">
        <v>11</v>
      </c>
      <c r="AB7" s="68" t="s">
        <v>13</v>
      </c>
      <c r="AC7" s="69" t="s">
        <v>12</v>
      </c>
      <c r="AD7" s="16"/>
    </row>
    <row r="8" spans="1:30" ht="24.75" customHeight="1" x14ac:dyDescent="0.25">
      <c r="A8" s="46"/>
      <c r="B8" s="49"/>
      <c r="C8" s="50"/>
      <c r="D8" s="79"/>
      <c r="E8" s="46"/>
      <c r="F8" s="46"/>
      <c r="G8" s="46"/>
      <c r="H8" s="73" t="s">
        <v>43</v>
      </c>
      <c r="I8" s="52"/>
      <c r="J8" s="34" t="s">
        <v>44</v>
      </c>
      <c r="K8" s="77" t="s">
        <v>45</v>
      </c>
      <c r="L8" s="52"/>
      <c r="M8" s="45" t="s">
        <v>14</v>
      </c>
      <c r="N8" s="45" t="s">
        <v>15</v>
      </c>
      <c r="O8" s="45" t="s">
        <v>16</v>
      </c>
      <c r="P8" s="45" t="s">
        <v>17</v>
      </c>
      <c r="Q8" s="45" t="s">
        <v>18</v>
      </c>
      <c r="R8" s="45" t="s">
        <v>19</v>
      </c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16"/>
    </row>
    <row r="9" spans="1:30" ht="84.75" customHeight="1" x14ac:dyDescent="0.25">
      <c r="A9" s="47"/>
      <c r="B9" s="43"/>
      <c r="C9" s="44"/>
      <c r="D9" s="79"/>
      <c r="E9" s="64"/>
      <c r="F9" s="64"/>
      <c r="G9" s="47"/>
      <c r="H9" s="17" t="s">
        <v>46</v>
      </c>
      <c r="I9" s="17" t="s">
        <v>47</v>
      </c>
      <c r="J9" s="75" t="s">
        <v>48</v>
      </c>
      <c r="K9" s="17" t="s">
        <v>46</v>
      </c>
      <c r="L9" s="17" t="s">
        <v>47</v>
      </c>
      <c r="M9" s="47"/>
      <c r="N9" s="47"/>
      <c r="O9" s="47"/>
      <c r="P9" s="47"/>
      <c r="Q9" s="47"/>
      <c r="R9" s="47"/>
      <c r="S9" s="46"/>
      <c r="T9" s="47"/>
      <c r="U9" s="46"/>
      <c r="V9" s="47"/>
      <c r="W9" s="46"/>
      <c r="X9" s="47"/>
      <c r="Y9" s="47"/>
      <c r="Z9" s="47"/>
      <c r="AA9" s="47"/>
      <c r="AB9" s="47"/>
      <c r="AC9" s="47"/>
      <c r="AD9" s="16"/>
    </row>
    <row r="10" spans="1:30" ht="15.75" x14ac:dyDescent="0.25">
      <c r="A10" s="10" t="s">
        <v>20</v>
      </c>
      <c r="B10" s="36" t="s">
        <v>21</v>
      </c>
      <c r="C10" s="80"/>
      <c r="D10" s="83"/>
      <c r="E10" s="84" t="s">
        <v>22</v>
      </c>
      <c r="F10" s="84" t="s">
        <v>23</v>
      </c>
      <c r="G10" s="18" t="s">
        <v>24</v>
      </c>
      <c r="H10" s="10" t="s">
        <v>25</v>
      </c>
      <c r="I10" s="10" t="s">
        <v>26</v>
      </c>
      <c r="J10" s="76"/>
      <c r="K10" s="29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29">
        <f t="shared" ref="L10:L17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22">
        <f t="shared" ref="M10:M16" si="2">ROUND(IF(OR(LEFT(E10,2)="ĐA",LEFT(E10,2)="DA",LEFT(E10,5)="Đồ án",LEFT(E10,5)="Đồán "),J10*0.5,(IF(H10&gt;0,H10*K10,"0")+IF(I10&gt;0,(I10*0.75)*L10,"0"))),1)</f>
        <v>0</v>
      </c>
      <c r="N10" s="10" t="s">
        <v>27</v>
      </c>
      <c r="O10" s="11" t="s">
        <v>28</v>
      </c>
      <c r="P10" s="11" t="s">
        <v>29</v>
      </c>
      <c r="Q10" s="11" t="s">
        <v>30</v>
      </c>
      <c r="R10" s="11" t="s">
        <v>31</v>
      </c>
      <c r="S10" s="47"/>
      <c r="T10" s="11" t="s">
        <v>32</v>
      </c>
      <c r="U10" s="47"/>
      <c r="V10" s="19" t="s">
        <v>33</v>
      </c>
      <c r="W10" s="47"/>
      <c r="X10" s="19" t="s">
        <v>34</v>
      </c>
      <c r="Y10" s="10" t="s">
        <v>49</v>
      </c>
      <c r="Z10" s="11" t="s">
        <v>50</v>
      </c>
      <c r="AA10" s="11" t="s">
        <v>51</v>
      </c>
      <c r="AB10" s="11" t="s">
        <v>52</v>
      </c>
      <c r="AC10" s="11" t="s">
        <v>53</v>
      </c>
      <c r="AD10" s="20"/>
    </row>
    <row r="11" spans="1:30" ht="15.75" x14ac:dyDescent="0.25">
      <c r="A11" s="32">
        <v>1</v>
      </c>
      <c r="B11" s="23" t="s">
        <v>58</v>
      </c>
      <c r="C11" s="81" t="s">
        <v>57</v>
      </c>
      <c r="D11" s="85">
        <v>71400180401</v>
      </c>
      <c r="E11" s="85" t="s">
        <v>59</v>
      </c>
      <c r="F11" s="86" t="s">
        <v>60</v>
      </c>
      <c r="G11" s="24">
        <v>1</v>
      </c>
      <c r="H11" s="27">
        <v>15</v>
      </c>
      <c r="I11" s="21">
        <v>60</v>
      </c>
      <c r="J11" s="26">
        <v>47</v>
      </c>
      <c r="K11" s="29">
        <f t="shared" si="0"/>
        <v>1.2</v>
      </c>
      <c r="L11" s="29">
        <f t="shared" si="1"/>
        <v>1.2</v>
      </c>
      <c r="M11" s="22">
        <f t="shared" si="2"/>
        <v>72</v>
      </c>
      <c r="N11" s="71"/>
      <c r="O11" s="60">
        <v>0</v>
      </c>
      <c r="P11" s="65">
        <f>SUM(M11:M17)+N11+O11</f>
        <v>417</v>
      </c>
      <c r="Q11" s="60"/>
      <c r="R11" s="61"/>
      <c r="S11" s="62">
        <v>450</v>
      </c>
      <c r="T11" s="60">
        <v>450</v>
      </c>
      <c r="U11" s="62">
        <v>112</v>
      </c>
      <c r="V11" s="63">
        <v>112</v>
      </c>
      <c r="W11" s="62">
        <v>56</v>
      </c>
      <c r="X11" s="63">
        <v>56</v>
      </c>
      <c r="Y11" s="65">
        <f>ROUND((P11-T11),1)</f>
        <v>-33</v>
      </c>
      <c r="Z11" s="66">
        <f>IF(OR(SUM(V11:V17)="",SUM(Q11:Q17)=""),0,IF(OR(SUM(U11:U17)=320,SUM(V11:V17)&gt;0),ROUND((SUM(Q11:Q17)-SUM(V11:V17)),1),0))</f>
        <v>-112</v>
      </c>
      <c r="AA11" s="66">
        <f>IF(OR(SUM(X11:X17)="",SUM(R11:R17)=""),0,IF(OR(SUM(W11:W17)=160,SUM(X11:X17)&gt;0),ROUND((SUM(R11:R17)-SUM(X11:X17)),1),0))</f>
        <v>-56</v>
      </c>
      <c r="AB11" s="60"/>
      <c r="AC11" s="67">
        <f>SUM(Y11:AA17)</f>
        <v>-201</v>
      </c>
      <c r="AD11" s="28"/>
    </row>
    <row r="12" spans="1:30" ht="18" customHeight="1" x14ac:dyDescent="0.25">
      <c r="A12" s="30"/>
      <c r="B12" s="33"/>
      <c r="C12" s="82"/>
      <c r="D12" s="85">
        <v>71400174201</v>
      </c>
      <c r="E12" s="85" t="s">
        <v>61</v>
      </c>
      <c r="F12" s="86" t="s">
        <v>62</v>
      </c>
      <c r="G12" s="24">
        <v>1</v>
      </c>
      <c r="H12" s="25">
        <v>18</v>
      </c>
      <c r="I12" s="21">
        <v>54</v>
      </c>
      <c r="J12" s="26">
        <v>70</v>
      </c>
      <c r="K12" s="29">
        <f t="shared" si="0"/>
        <v>1.3</v>
      </c>
      <c r="L12" s="29">
        <f t="shared" si="1"/>
        <v>1.2</v>
      </c>
      <c r="M12" s="22">
        <f t="shared" si="2"/>
        <v>72</v>
      </c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28"/>
    </row>
    <row r="13" spans="1:30" ht="18" customHeight="1" x14ac:dyDescent="0.25">
      <c r="A13" s="30"/>
      <c r="B13" s="33"/>
      <c r="C13" s="82"/>
      <c r="D13" s="85">
        <v>21100180601</v>
      </c>
      <c r="E13" s="85" t="s">
        <v>63</v>
      </c>
      <c r="F13" s="86" t="s">
        <v>69</v>
      </c>
      <c r="G13" s="24">
        <v>1</v>
      </c>
      <c r="H13" s="27">
        <v>15</v>
      </c>
      <c r="I13" s="21">
        <v>30</v>
      </c>
      <c r="J13" s="26">
        <v>67</v>
      </c>
      <c r="K13" s="29">
        <f t="shared" si="0"/>
        <v>1.3</v>
      </c>
      <c r="L13" s="29">
        <f t="shared" si="1"/>
        <v>1.2</v>
      </c>
      <c r="M13" s="22">
        <f t="shared" si="2"/>
        <v>46.5</v>
      </c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28"/>
    </row>
    <row r="14" spans="1:30" ht="18" customHeight="1" x14ac:dyDescent="0.25">
      <c r="A14" s="30"/>
      <c r="B14" s="33"/>
      <c r="C14" s="82"/>
      <c r="D14" s="85">
        <v>21100180701</v>
      </c>
      <c r="E14" s="85" t="s">
        <v>64</v>
      </c>
      <c r="F14" s="86" t="s">
        <v>69</v>
      </c>
      <c r="G14" s="24">
        <v>1</v>
      </c>
      <c r="H14" s="27">
        <v>15</v>
      </c>
      <c r="I14" s="21">
        <v>30</v>
      </c>
      <c r="J14" s="26">
        <v>67</v>
      </c>
      <c r="K14" s="29">
        <f t="shared" si="0"/>
        <v>1.3</v>
      </c>
      <c r="L14" s="29">
        <f t="shared" si="1"/>
        <v>1.2</v>
      </c>
      <c r="M14" s="22">
        <f t="shared" si="2"/>
        <v>46.5</v>
      </c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28"/>
    </row>
    <row r="15" spans="1:30" ht="18" customHeight="1" x14ac:dyDescent="0.25">
      <c r="A15" s="30"/>
      <c r="B15" s="33"/>
      <c r="C15" s="82"/>
      <c r="D15" s="85">
        <v>71400119908</v>
      </c>
      <c r="E15" s="85" t="s">
        <v>65</v>
      </c>
      <c r="F15" s="86" t="s">
        <v>68</v>
      </c>
      <c r="G15" s="24">
        <v>1</v>
      </c>
      <c r="H15" s="27">
        <v>30</v>
      </c>
      <c r="I15" s="21">
        <v>60</v>
      </c>
      <c r="J15" s="26">
        <v>52</v>
      </c>
      <c r="K15" s="29">
        <f t="shared" si="0"/>
        <v>1.2</v>
      </c>
      <c r="L15" s="29">
        <f t="shared" si="1"/>
        <v>1.2</v>
      </c>
      <c r="M15" s="22">
        <f t="shared" si="2"/>
        <v>90</v>
      </c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28"/>
    </row>
    <row r="16" spans="1:30" ht="18" customHeight="1" x14ac:dyDescent="0.25">
      <c r="A16" s="30"/>
      <c r="B16" s="33"/>
      <c r="C16" s="82"/>
      <c r="D16" s="85">
        <v>71400119911</v>
      </c>
      <c r="E16" s="85" t="s">
        <v>66</v>
      </c>
      <c r="F16" s="86" t="s">
        <v>67</v>
      </c>
      <c r="G16" s="24">
        <v>1</v>
      </c>
      <c r="H16" s="27">
        <v>30</v>
      </c>
      <c r="I16" s="21">
        <v>60</v>
      </c>
      <c r="J16" s="26">
        <v>49</v>
      </c>
      <c r="K16" s="29">
        <f t="shared" si="0"/>
        <v>1.2</v>
      </c>
      <c r="L16" s="29">
        <f t="shared" si="1"/>
        <v>1.2</v>
      </c>
      <c r="M16" s="22">
        <f t="shared" si="2"/>
        <v>90</v>
      </c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28"/>
    </row>
    <row r="17" spans="1:30" ht="18.75" customHeight="1" x14ac:dyDescent="0.25">
      <c r="A17" s="90"/>
      <c r="B17" s="91"/>
      <c r="C17" s="92"/>
      <c r="D17" s="87"/>
      <c r="E17" s="87"/>
      <c r="F17" s="88"/>
      <c r="G17" s="93"/>
      <c r="H17" s="94"/>
      <c r="I17" s="95"/>
      <c r="J17" s="96"/>
      <c r="K17" s="97">
        <f t="shared" ref="K17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97">
        <f t="shared" si="1"/>
        <v>0</v>
      </c>
      <c r="M17" s="98">
        <f t="shared" ref="M17" si="4">ROUND(IF(OR(LEFT(E17,2)="ĐA",LEFT(E17,2)="DA",LEFT(E17,5)="Đồ án",LEFT(E17,5)="Đồán "),J17*0.5,(IF(H17&gt;0,H17*K17,"0")+IF(I17&gt;0,(I17*0.75)*L17,"0"))),1)</f>
        <v>0</v>
      </c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28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17"/>
    <mergeCell ref="O11:O17"/>
    <mergeCell ref="P11:P17"/>
    <mergeCell ref="Q11:Q17"/>
    <mergeCell ref="M8:M9"/>
    <mergeCell ref="N8:N9"/>
    <mergeCell ref="X11:X17"/>
    <mergeCell ref="O8:O9"/>
    <mergeCell ref="P8:P9"/>
    <mergeCell ref="Q8:Q9"/>
    <mergeCell ref="R8:R9"/>
    <mergeCell ref="R11:R17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17"/>
    <mergeCell ref="T11:T17"/>
    <mergeCell ref="U11:U17"/>
    <mergeCell ref="V11:V17"/>
    <mergeCell ref="W11:W17"/>
    <mergeCell ref="Y11:Y17"/>
    <mergeCell ref="Z11:Z17"/>
    <mergeCell ref="AA11:AA17"/>
    <mergeCell ref="AB11:AB17"/>
    <mergeCell ref="AC11:AC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Ngoc Chi</cp:lastModifiedBy>
  <cp:lastPrinted>2018-08-30T04:10:24Z</cp:lastPrinted>
  <dcterms:created xsi:type="dcterms:W3CDTF">2018-07-19T01:22:54Z</dcterms:created>
  <dcterms:modified xsi:type="dcterms:W3CDTF">2018-10-23T01:20:48Z</dcterms:modified>
</cp:coreProperties>
</file>